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1上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<sst xmlns="http://schemas.openxmlformats.org/spreadsheetml/2006/main" count="217" uniqueCount="107">
  <si>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</si>
  <si>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</si>
  <si>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</si>
  <si>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</si>
  <si>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</si>
  <si>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</si>
  <si>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</si>
  <si>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</si>
  <si>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</si>
  <si>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</si>
  <si>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</si>
  <si>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</si>
  <si>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</si>
  <si>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</si>
  <si>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</si>
  <si>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</si>
  <si>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</si>
  <si>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</si>
  <si>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</si>
  <si>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</si>
  <si>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</si>
  <si>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</si>
  <si>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</si>
  <si>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</si>
  <si>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</si>
  <si>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</si>
  <si>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</si>
  <si>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</si>
  <si>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</si>
  <si>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</si>
  <si>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</si>
  <si>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</si>
  <si>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</si>
  <si>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</si>
  <si>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</si>
  <si>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</si>
  <si>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</si>
  <si>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</si>
  <si>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</si>
  <si>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</si>
  <si>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</si>
  <si>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</si>
  <si>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</si>
  <si>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</si>
  <si>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</si>
  <si>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</si>
  <si>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</si>
  <si>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</si>
  <si>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</si>
  <si>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</si>
  <si>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</si>
  <si>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</si>
  <si>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</si>
  <si>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</si>
  <si>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</si>
  <si>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</si>
  <si>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</si>
  <si>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</si>
  <si>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</si>
  <si>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</si>
  <si>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</si>
  <si>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</si>
  <si>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</si>
  <si>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</si>
  <si>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</si>
  <si>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</si>
  <si>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</si>
  <si>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</si>
  <si>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</si>
  <si>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</si>
  <si>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</si>
  <si>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</si>
  <si>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</si>
  <si>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</si>
  <si>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</si>
  <si>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</si>
  <si>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</si>
  <si>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</si>
  <si>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</si>
  <si>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</si>
  <si>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</si>
  <si>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</si>
  <si>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</si>
  <si>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</si>
  <si>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</si>
  <si>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</si>
  <si>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</si>
  <si>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</si>
  <si>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</si>
  <si>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</si>
  <si>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</si>
  <si>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</si>
  <si>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</si>
  <si>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野木町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</si>
  <si>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</si>
  <si>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</si>
  <si>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</si>
  <si>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</si>
  <si>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</si>
  <si>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</si>
  <si>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</si>
  <si>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</si>
  <si>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</si>
  <si>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</si>
  <si>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Ｈ２７になり更新が必要な管路が現れており、管路更新に係る費用が増大してくことが予測されるため、財源の確保や計画的な更新に取り組んでいく必要がある。また、管路の更新等を実施する際には、道路工事と同時施行を行うなど経費の削減を図るように行う</t>
    <phoneticPr fontId="4"/>
  </si>
  <si>
    <t>今後も将来にわたって経営の健全性、効率性をさらに追求し、今後増大する管路の老朽化に対応できる体制づくりのため、経営戦略を策定し、計画的に管路の更新を推進していきます。</t>
    <phoneticPr fontId="4"/>
  </si>
  <si>
    <t>経常収支比率は100％を上回り黒字経営になっている。直近二年においては類似団体を上回っており、流動比率も高く資金的にも余裕があり、企業債残高も類似団体より少なく、健全な経営だと言える。流動比率は昨年度よりも減少したが類似団体よりも高い数値であり、短期債務に対する支払い能力は十分にある。料金回収率は給水原価の減少により数値を伸ばしており、また、施設利用率と有収率は類似団体に比べ高い水準にあり効率的な経営ができているといえる。</t>
    <rPh sb="172" eb="174">
      <t>シセツ</t>
    </rPh>
    <rPh sb="174" eb="177">
      <t>リヨウリツ</t>
    </rPh>
    <rPh sb="178" eb="179">
      <t>アリ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</si>
</sst>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0.24</c:v>
                </c:pt>
                <c:pt idx="1">
                  <c:v>0.22</c:v>
                </c:pt>
                <c:pt idx="2">
                  <c:v>0.25</c:v>
                </c:pt>
                <c:pt idx="3">
                  <c:v>0.12</c:v>
                </c:pt>
                <c:pt idx="4" formatCode="#,##0.00;&quot;△&quot;#,##0.00">
                  <c:v>0</c:v>
                </c:pt>
              </c:numCache>
            </c:numRef>
          </c:val>
        </c:ser>
        <c:dLbls>
          <c:showLegendKey val="0"/>
          <c:showVal val="0"/>
          <c:showCatName val="0"/>
          <c:showSerName val="0"/>
          <c:showPercent val="0"/>
          <c:showBubbleSize val="0"/>
        </c:dLbls>
        <c:gapWidth val="150"/>
        <c:axId val="148379488"/>
        <c:axId val="14837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48379488"/>
        <c:axId val="148379880"/>
      </c:lineChart>
      <c:dateAx>
        <c:axId val="148379488"/>
        <c:scaling>
          <c:orientation val="minMax"/>
        </c:scaling>
        <c:delete val="1"/>
        <c:axPos val="b"/>
        <c:numFmt formatCode="ge" sourceLinked="1"/>
        <c:majorTickMark val="none"/>
        <c:minorTickMark val="none"/>
        <c:tickLblPos val="none"/>
        <c:crossAx val="148379880"/>
        <c:crosses val="autoZero"/>
        <c:auto val="1"/>
        <c:lblOffset val="100"/>
        <c:baseTimeUnit val="years"/>
      </c:dateAx>
      <c:valAx>
        <c:axId val="14837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62.21</c:v>
                </c:pt>
                <c:pt idx="1">
                  <c:v>63.68</c:v>
                </c:pt>
                <c:pt idx="2">
                  <c:v>64.430000000000007</c:v>
                </c:pt>
                <c:pt idx="3">
                  <c:v>64.97</c:v>
                </c:pt>
                <c:pt idx="4">
                  <c:v>67.28</c:v>
                </c:pt>
              </c:numCache>
            </c:numRef>
          </c:val>
        </c:ser>
        <c:dLbls>
          <c:showLegendKey val="0"/>
          <c:showVal val="0"/>
          <c:showCatName val="0"/>
          <c:showSerName val="0"/>
          <c:showPercent val="0"/>
          <c:showBubbleSize val="0"/>
        </c:dLbls>
        <c:gapWidth val="150"/>
        <c:axId val="150370088"/>
        <c:axId val="15037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50370088"/>
        <c:axId val="150370480"/>
      </c:lineChart>
      <c:dateAx>
        <c:axId val="150370088"/>
        <c:scaling>
          <c:orientation val="minMax"/>
        </c:scaling>
        <c:delete val="1"/>
        <c:axPos val="b"/>
        <c:numFmt formatCode="ge" sourceLinked="1"/>
        <c:majorTickMark val="none"/>
        <c:minorTickMark val="none"/>
        <c:tickLblPos val="none"/>
        <c:crossAx val="150370480"/>
        <c:crosses val="autoZero"/>
        <c:auto val="1"/>
        <c:lblOffset val="100"/>
        <c:baseTimeUnit val="years"/>
      </c:dateAx>
      <c:valAx>
        <c:axId val="15037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98.26</c:v>
                </c:pt>
                <c:pt idx="1">
                  <c:v>98.29</c:v>
                </c:pt>
                <c:pt idx="2">
                  <c:v>96.77</c:v>
                </c:pt>
                <c:pt idx="3">
                  <c:v>96.46</c:v>
                </c:pt>
                <c:pt idx="4">
                  <c:v>95.62</c:v>
                </c:pt>
              </c:numCache>
            </c:numRef>
          </c:val>
        </c:ser>
        <c:dLbls>
          <c:showLegendKey val="0"/>
          <c:showVal val="0"/>
          <c:showCatName val="0"/>
          <c:showSerName val="0"/>
          <c:showPercent val="0"/>
          <c:showBubbleSize val="0"/>
        </c:dLbls>
        <c:gapWidth val="150"/>
        <c:axId val="150544760"/>
        <c:axId val="15054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50544760"/>
        <c:axId val="150545152"/>
      </c:lineChart>
      <c:dateAx>
        <c:axId val="150544760"/>
        <c:scaling>
          <c:orientation val="minMax"/>
        </c:scaling>
        <c:delete val="1"/>
        <c:axPos val="b"/>
        <c:numFmt formatCode="ge" sourceLinked="1"/>
        <c:majorTickMark val="none"/>
        <c:minorTickMark val="none"/>
        <c:tickLblPos val="none"/>
        <c:crossAx val="150545152"/>
        <c:crosses val="autoZero"/>
        <c:auto val="1"/>
        <c:lblOffset val="100"/>
        <c:baseTimeUnit val="years"/>
      </c:dateAx>
      <c:valAx>
        <c:axId val="1505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4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100.78</c:v>
                </c:pt>
                <c:pt idx="1">
                  <c:v>104.87</c:v>
                </c:pt>
                <c:pt idx="2">
                  <c:v>100.56</c:v>
                </c:pt>
                <c:pt idx="3">
                  <c:v>112.69</c:v>
                </c:pt>
                <c:pt idx="4">
                  <c:v>115.38</c:v>
                </c:pt>
              </c:numCache>
            </c:numRef>
          </c:val>
        </c:ser>
        <c:dLbls>
          <c:showLegendKey val="0"/>
          <c:showVal val="0"/>
          <c:showCatName val="0"/>
          <c:showSerName val="0"/>
          <c:showPercent val="0"/>
          <c:showBubbleSize val="0"/>
        </c:dLbls>
        <c:gapWidth val="150"/>
        <c:axId val="148381056"/>
        <c:axId val="14838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48381056"/>
        <c:axId val="148381448"/>
      </c:lineChart>
      <c:dateAx>
        <c:axId val="148381056"/>
        <c:scaling>
          <c:orientation val="minMax"/>
        </c:scaling>
        <c:delete val="1"/>
        <c:axPos val="b"/>
        <c:numFmt formatCode="ge" sourceLinked="1"/>
        <c:majorTickMark val="none"/>
        <c:minorTickMark val="none"/>
        <c:tickLblPos val="none"/>
        <c:crossAx val="148381448"/>
        <c:crosses val="autoZero"/>
        <c:auto val="1"/>
        <c:lblOffset val="100"/>
        <c:baseTimeUnit val="years"/>
      </c:dateAx>
      <c:valAx>
        <c:axId val="148381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3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43.79</c:v>
                </c:pt>
                <c:pt idx="1">
                  <c:v>45.01</c:v>
                </c:pt>
                <c:pt idx="2">
                  <c:v>46.82</c:v>
                </c:pt>
                <c:pt idx="3">
                  <c:v>48.51</c:v>
                </c:pt>
                <c:pt idx="4">
                  <c:v>49.91</c:v>
                </c:pt>
              </c:numCache>
            </c:numRef>
          </c:val>
        </c:ser>
        <c:dLbls>
          <c:showLegendKey val="0"/>
          <c:showVal val="0"/>
          <c:showCatName val="0"/>
          <c:showSerName val="0"/>
          <c:showPercent val="0"/>
          <c:showBubbleSize val="0"/>
        </c:dLbls>
        <c:gapWidth val="150"/>
        <c:axId val="148382624"/>
        <c:axId val="14838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48382624"/>
        <c:axId val="148383016"/>
      </c:lineChart>
      <c:dateAx>
        <c:axId val="148382624"/>
        <c:scaling>
          <c:orientation val="minMax"/>
        </c:scaling>
        <c:delete val="1"/>
        <c:axPos val="b"/>
        <c:numFmt formatCode="ge" sourceLinked="1"/>
        <c:majorTickMark val="none"/>
        <c:minorTickMark val="none"/>
        <c:tickLblPos val="none"/>
        <c:crossAx val="148383016"/>
        <c:crosses val="autoZero"/>
        <c:auto val="1"/>
        <c:lblOffset val="100"/>
        <c:baseTimeUnit val="years"/>
      </c:dateAx>
      <c:valAx>
        <c:axId val="14838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11.69</c:v>
                </c:pt>
              </c:numCache>
            </c:numRef>
          </c:val>
        </c:ser>
        <c:dLbls>
          <c:showLegendKey val="0"/>
          <c:showVal val="0"/>
          <c:showCatName val="0"/>
          <c:showSerName val="0"/>
          <c:showPercent val="0"/>
          <c:showBubbleSize val="0"/>
        </c:dLbls>
        <c:gapWidth val="150"/>
        <c:axId val="148384192"/>
        <c:axId val="14838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48384192"/>
        <c:axId val="148384584"/>
      </c:lineChart>
      <c:dateAx>
        <c:axId val="148384192"/>
        <c:scaling>
          <c:orientation val="minMax"/>
        </c:scaling>
        <c:delete val="1"/>
        <c:axPos val="b"/>
        <c:numFmt formatCode="ge" sourceLinked="1"/>
        <c:majorTickMark val="none"/>
        <c:minorTickMark val="none"/>
        <c:tickLblPos val="none"/>
        <c:crossAx val="148384584"/>
        <c:crosses val="autoZero"/>
        <c:auto val="1"/>
        <c:lblOffset val="100"/>
        <c:baseTimeUnit val="years"/>
      </c:dateAx>
      <c:valAx>
        <c:axId val="14838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385760"/>
        <c:axId val="14838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48385760"/>
        <c:axId val="148386152"/>
      </c:lineChart>
      <c:dateAx>
        <c:axId val="148385760"/>
        <c:scaling>
          <c:orientation val="minMax"/>
        </c:scaling>
        <c:delete val="1"/>
        <c:axPos val="b"/>
        <c:numFmt formatCode="ge" sourceLinked="1"/>
        <c:majorTickMark val="none"/>
        <c:minorTickMark val="none"/>
        <c:tickLblPos val="none"/>
        <c:crossAx val="148386152"/>
        <c:crosses val="autoZero"/>
        <c:auto val="1"/>
        <c:lblOffset val="100"/>
        <c:baseTimeUnit val="years"/>
      </c:dateAx>
      <c:valAx>
        <c:axId val="148386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3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1527.7</c:v>
                </c:pt>
                <c:pt idx="1">
                  <c:v>1180.99</c:v>
                </c:pt>
                <c:pt idx="2">
                  <c:v>1594.4</c:v>
                </c:pt>
                <c:pt idx="3">
                  <c:v>821.43</c:v>
                </c:pt>
                <c:pt idx="4">
                  <c:v>596.22</c:v>
                </c:pt>
              </c:numCache>
            </c:numRef>
          </c:val>
        </c:ser>
        <c:dLbls>
          <c:showLegendKey val="0"/>
          <c:showVal val="0"/>
          <c:showCatName val="0"/>
          <c:showSerName val="0"/>
          <c:showPercent val="0"/>
          <c:showBubbleSize val="0"/>
        </c:dLbls>
        <c:gapWidth val="150"/>
        <c:axId val="150146920"/>
        <c:axId val="15014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50146920"/>
        <c:axId val="150147312"/>
      </c:lineChart>
      <c:dateAx>
        <c:axId val="150146920"/>
        <c:scaling>
          <c:orientation val="minMax"/>
        </c:scaling>
        <c:delete val="1"/>
        <c:axPos val="b"/>
        <c:numFmt formatCode="ge" sourceLinked="1"/>
        <c:majorTickMark val="none"/>
        <c:minorTickMark val="none"/>
        <c:tickLblPos val="none"/>
        <c:crossAx val="150147312"/>
        <c:crosses val="autoZero"/>
        <c:auto val="1"/>
        <c:lblOffset val="100"/>
        <c:baseTimeUnit val="years"/>
      </c:dateAx>
      <c:valAx>
        <c:axId val="150147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14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367.3</c:v>
                </c:pt>
                <c:pt idx="1">
                  <c:v>348.02</c:v>
                </c:pt>
                <c:pt idx="2">
                  <c:v>337.7</c:v>
                </c:pt>
                <c:pt idx="3">
                  <c:v>316.39</c:v>
                </c:pt>
                <c:pt idx="4">
                  <c:v>293.14999999999998</c:v>
                </c:pt>
              </c:numCache>
            </c:numRef>
          </c:val>
        </c:ser>
        <c:dLbls>
          <c:showLegendKey val="0"/>
          <c:showVal val="0"/>
          <c:showCatName val="0"/>
          <c:showSerName val="0"/>
          <c:showPercent val="0"/>
          <c:showBubbleSize val="0"/>
        </c:dLbls>
        <c:gapWidth val="150"/>
        <c:axId val="150148488"/>
        <c:axId val="15014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50148488"/>
        <c:axId val="150148880"/>
      </c:lineChart>
      <c:dateAx>
        <c:axId val="150148488"/>
        <c:scaling>
          <c:orientation val="minMax"/>
        </c:scaling>
        <c:delete val="1"/>
        <c:axPos val="b"/>
        <c:numFmt formatCode="ge" sourceLinked="1"/>
        <c:majorTickMark val="none"/>
        <c:minorTickMark val="none"/>
        <c:tickLblPos val="none"/>
        <c:crossAx val="150148880"/>
        <c:crosses val="autoZero"/>
        <c:auto val="1"/>
        <c:lblOffset val="100"/>
        <c:baseTimeUnit val="years"/>
      </c:dateAx>
      <c:valAx>
        <c:axId val="150148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14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94.13</c:v>
                </c:pt>
                <c:pt idx="1">
                  <c:v>97.1</c:v>
                </c:pt>
                <c:pt idx="2">
                  <c:v>93.49</c:v>
                </c:pt>
                <c:pt idx="3">
                  <c:v>108.6</c:v>
                </c:pt>
                <c:pt idx="4">
                  <c:v>110.92</c:v>
                </c:pt>
              </c:numCache>
            </c:numRef>
          </c:val>
        </c:ser>
        <c:dLbls>
          <c:showLegendKey val="0"/>
          <c:showVal val="0"/>
          <c:showCatName val="0"/>
          <c:showSerName val="0"/>
          <c:showPercent val="0"/>
          <c:showBubbleSize val="0"/>
        </c:dLbls>
        <c:gapWidth val="150"/>
        <c:axId val="150150056"/>
        <c:axId val="15036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50150056"/>
        <c:axId val="150367344"/>
      </c:lineChart>
      <c:dateAx>
        <c:axId val="150150056"/>
        <c:scaling>
          <c:orientation val="minMax"/>
        </c:scaling>
        <c:delete val="1"/>
        <c:axPos val="b"/>
        <c:numFmt formatCode="ge" sourceLinked="1"/>
        <c:majorTickMark val="none"/>
        <c:minorTickMark val="none"/>
        <c:tickLblPos val="none"/>
        <c:crossAx val="150367344"/>
        <c:crosses val="autoZero"/>
        <c:auto val="1"/>
        <c:lblOffset val="100"/>
        <c:baseTimeUnit val="years"/>
      </c:dateAx>
      <c:valAx>
        <c:axId val="15036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5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135</c:v>
                </c:pt>
                <c:pt idx="1">
                  <c:v>129.97</c:v>
                </c:pt>
                <c:pt idx="2">
                  <c:v>133.66999999999999</c:v>
                </c:pt>
                <c:pt idx="3">
                  <c:v>116.74</c:v>
                </c:pt>
                <c:pt idx="4">
                  <c:v>114.39</c:v>
                </c:pt>
              </c:numCache>
            </c:numRef>
          </c:val>
        </c:ser>
        <c:dLbls>
          <c:showLegendKey val="0"/>
          <c:showVal val="0"/>
          <c:showCatName val="0"/>
          <c:showSerName val="0"/>
          <c:showPercent val="0"/>
          <c:showBubbleSize val="0"/>
        </c:dLbls>
        <c:gapWidth val="150"/>
        <c:axId val="150368520"/>
        <c:axId val="15036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50368520"/>
        <c:axId val="150368912"/>
      </c:lineChart>
      <c:dateAx>
        <c:axId val="150368520"/>
        <c:scaling>
          <c:orientation val="minMax"/>
        </c:scaling>
        <c:delete val="1"/>
        <c:axPos val="b"/>
        <c:numFmt formatCode="ge" sourceLinked="1"/>
        <c:majorTickMark val="none"/>
        <c:minorTickMark val="none"/>
        <c:tickLblPos val="none"/>
        <c:crossAx val="150368912"/>
        <c:crosses val="autoZero"/>
        <c:auto val="1"/>
        <c:lblOffset val="100"/>
        <c:baseTimeUnit val="years"/>
      </c:dateAx>
      <c:valAx>
        <c:axId val="15036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6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0" zoomScaleNormal="80"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野木町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25846</v>
      </c>
      <c r="AJ8" s="75"/>
      <c r="AK8" s="75"/>
      <c r="AL8" s="75"/>
      <c r="AM8" s="75"/>
      <c r="AN8" s="75"/>
      <c r="AO8" s="75"/>
      <c r="AP8" s="76"/>
      <c r="AQ8" s="57">
        <f>データ!R6</f>
        <v>30.26</v>
      </c>
      <c r="AR8" s="57"/>
      <c r="AS8" s="57"/>
      <c r="AT8" s="57"/>
      <c r="AU8" s="57"/>
      <c r="AV8" s="57"/>
      <c r="AW8" s="57"/>
      <c r="AX8" s="57"/>
      <c r="AY8" s="57">
        <f>データ!S6</f>
        <v>854.13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76.86</v>
      </c>
      <c r="K10" s="57"/>
      <c r="L10" s="57"/>
      <c r="M10" s="57"/>
      <c r="N10" s="57"/>
      <c r="O10" s="57"/>
      <c r="P10" s="57"/>
      <c r="Q10" s="57"/>
      <c r="R10" s="57">
        <f>データ!O6</f>
        <v>98.27</v>
      </c>
      <c r="S10" s="57"/>
      <c r="T10" s="57"/>
      <c r="U10" s="57"/>
      <c r="V10" s="57"/>
      <c r="W10" s="57"/>
      <c r="X10" s="57"/>
      <c r="Y10" s="57"/>
      <c r="Z10" s="65">
        <f>データ!P6</f>
        <v>2480</v>
      </c>
      <c r="AA10" s="65"/>
      <c r="AB10" s="65"/>
      <c r="AC10" s="65"/>
      <c r="AD10" s="65"/>
      <c r="AE10" s="65"/>
      <c r="AF10" s="65"/>
      <c r="AG10" s="65"/>
      <c r="AH10" s="2"/>
      <c r="AI10" s="65">
        <f>データ!T6</f>
        <v>22655</v>
      </c>
      <c r="AJ10" s="65"/>
      <c r="AK10" s="65"/>
      <c r="AL10" s="65"/>
      <c r="AM10" s="65"/>
      <c r="AN10" s="65"/>
      <c r="AO10" s="65"/>
      <c r="AP10" s="65"/>
      <c r="AQ10" s="57">
        <f>データ!U6</f>
        <v>20.53</v>
      </c>
      <c r="AR10" s="57"/>
      <c r="AS10" s="57"/>
      <c r="AT10" s="57"/>
      <c r="AU10" s="57"/>
      <c r="AV10" s="57"/>
      <c r="AW10" s="57"/>
      <c r="AX10" s="57"/>
      <c r="AY10" s="57">
        <f>データ!V6</f>
        <v>1103.51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93645</v>
      </c>
      <c r="D6" s="31">
        <f t="shared" si="3"/>
        <v>46</v>
      </c>
      <c r="E6" s="31">
        <f t="shared" si="3"/>
        <v>1</v>
      </c>
      <c r="F6" s="31">
        <f t="shared" si="3"/>
        <v>0</v>
      </c>
      <c r="G6" s="31">
        <f t="shared" si="3"/>
        <v>1</v>
      </c>
      <c r="H6" s="31" t="str">
        <f t="shared" si="3"/>
        <v>栃木県　野木町</v>
      </c>
      <c r="I6" s="31" t="str">
        <f t="shared" si="3"/>
        <v>法適用</v>
      </c>
      <c r="J6" s="31" t="str">
        <f t="shared" si="3"/>
        <v>水道事業</v>
      </c>
      <c r="K6" s="31" t="str">
        <f t="shared" si="3"/>
        <v>末端給水事業</v>
      </c>
      <c r="L6" s="31" t="str">
        <f t="shared" si="3"/>
        <v>A6</v>
      </c>
      <c r="M6" s="32" t="str">
        <f t="shared" si="3"/>
        <v>-</v>
      </c>
      <c r="N6" s="32">
        <f t="shared" si="3"/>
        <v>76.86</v>
      </c>
      <c r="O6" s="32">
        <f t="shared" si="3"/>
        <v>98.27</v>
      </c>
      <c r="P6" s="32">
        <f t="shared" si="3"/>
        <v>2480</v>
      </c>
      <c r="Q6" s="32">
        <f t="shared" si="3"/>
        <v>25846</v>
      </c>
      <c r="R6" s="32">
        <f t="shared" si="3"/>
        <v>30.26</v>
      </c>
      <c r="S6" s="32">
        <f t="shared" si="3"/>
        <v>854.13</v>
      </c>
      <c r="T6" s="32">
        <f t="shared" si="3"/>
        <v>22655</v>
      </c>
      <c r="U6" s="32">
        <f t="shared" si="3"/>
        <v>20.53</v>
      </c>
      <c r="V6" s="32">
        <f t="shared" si="3"/>
        <v>1103.51</v>
      </c>
      <c r="W6" s="33">
        <f>IF(W7="",NA(),W7)</f>
        <v>100.78</v>
      </c>
      <c r="X6" s="33">
        <f t="shared" ref="X6:AF6" si="4">IF(X7="",NA(),X7)</f>
        <v>104.87</v>
      </c>
      <c r="Y6" s="33">
        <f t="shared" si="4"/>
        <v>100.56</v>
      </c>
      <c r="Z6" s="33">
        <f t="shared" si="4"/>
        <v>112.69</v>
      </c>
      <c r="AA6" s="33">
        <f t="shared" si="4"/>
        <v>115.38</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1527.7</v>
      </c>
      <c r="AT6" s="33">
        <f t="shared" ref="AT6:BB6" si="6">IF(AT7="",NA(),AT7)</f>
        <v>1180.99</v>
      </c>
      <c r="AU6" s="33">
        <f t="shared" si="6"/>
        <v>1594.4</v>
      </c>
      <c r="AV6" s="33">
        <f t="shared" si="6"/>
        <v>821.43</v>
      </c>
      <c r="AW6" s="33">
        <f t="shared" si="6"/>
        <v>596.22</v>
      </c>
      <c r="AX6" s="33">
        <f t="shared" si="6"/>
        <v>995.5</v>
      </c>
      <c r="AY6" s="33">
        <f t="shared" si="6"/>
        <v>915.5</v>
      </c>
      <c r="AZ6" s="33">
        <f t="shared" si="6"/>
        <v>963.24</v>
      </c>
      <c r="BA6" s="33">
        <f t="shared" si="6"/>
        <v>381.53</v>
      </c>
      <c r="BB6" s="33">
        <f t="shared" si="6"/>
        <v>391.54</v>
      </c>
      <c r="BC6" s="32" t="str">
        <f>IF(BC7="","",IF(BC7="-","【-】","【"&amp;SUBSTITUTE(TEXT(BC7,"#,##0.00"),"-","△")&amp;"】"))</f>
        <v>【262.74】</v>
      </c>
      <c r="BD6" s="33">
        <f>IF(BD7="",NA(),BD7)</f>
        <v>367.3</v>
      </c>
      <c r="BE6" s="33">
        <f t="shared" ref="BE6:BM6" si="7">IF(BE7="",NA(),BE7)</f>
        <v>348.02</v>
      </c>
      <c r="BF6" s="33">
        <f t="shared" si="7"/>
        <v>337.7</v>
      </c>
      <c r="BG6" s="33">
        <f t="shared" si="7"/>
        <v>316.39</v>
      </c>
      <c r="BH6" s="33">
        <f t="shared" si="7"/>
        <v>293.14999999999998</v>
      </c>
      <c r="BI6" s="33">
        <f t="shared" si="7"/>
        <v>414.59</v>
      </c>
      <c r="BJ6" s="33">
        <f t="shared" si="7"/>
        <v>404.78</v>
      </c>
      <c r="BK6" s="33">
        <f t="shared" si="7"/>
        <v>400.38</v>
      </c>
      <c r="BL6" s="33">
        <f t="shared" si="7"/>
        <v>393.27</v>
      </c>
      <c r="BM6" s="33">
        <f t="shared" si="7"/>
        <v>386.97</v>
      </c>
      <c r="BN6" s="32" t="str">
        <f>IF(BN7="","",IF(BN7="-","【-】","【"&amp;SUBSTITUTE(TEXT(BN7,"#,##0.00"),"-","△")&amp;"】"))</f>
        <v>【276.38】</v>
      </c>
      <c r="BO6" s="33">
        <f>IF(BO7="",NA(),BO7)</f>
        <v>94.13</v>
      </c>
      <c r="BP6" s="33">
        <f t="shared" ref="BP6:BX6" si="8">IF(BP7="",NA(),BP7)</f>
        <v>97.1</v>
      </c>
      <c r="BQ6" s="33">
        <f t="shared" si="8"/>
        <v>93.49</v>
      </c>
      <c r="BR6" s="33">
        <f t="shared" si="8"/>
        <v>108.6</v>
      </c>
      <c r="BS6" s="33">
        <f t="shared" si="8"/>
        <v>110.92</v>
      </c>
      <c r="BT6" s="33">
        <f t="shared" si="8"/>
        <v>97.71</v>
      </c>
      <c r="BU6" s="33">
        <f t="shared" si="8"/>
        <v>98.07</v>
      </c>
      <c r="BV6" s="33">
        <f t="shared" si="8"/>
        <v>96.56</v>
      </c>
      <c r="BW6" s="33">
        <f t="shared" si="8"/>
        <v>100.47</v>
      </c>
      <c r="BX6" s="33">
        <f t="shared" si="8"/>
        <v>101.72</v>
      </c>
      <c r="BY6" s="32" t="str">
        <f>IF(BY7="","",IF(BY7="-","【-】","【"&amp;SUBSTITUTE(TEXT(BY7,"#,##0.00"),"-","△")&amp;"】"))</f>
        <v>【104.99】</v>
      </c>
      <c r="BZ6" s="33">
        <f>IF(BZ7="",NA(),BZ7)</f>
        <v>135</v>
      </c>
      <c r="CA6" s="33">
        <f t="shared" ref="CA6:CI6" si="9">IF(CA7="",NA(),CA7)</f>
        <v>129.97</v>
      </c>
      <c r="CB6" s="33">
        <f t="shared" si="9"/>
        <v>133.66999999999999</v>
      </c>
      <c r="CC6" s="33">
        <f t="shared" si="9"/>
        <v>116.74</v>
      </c>
      <c r="CD6" s="33">
        <f t="shared" si="9"/>
        <v>114.39</v>
      </c>
      <c r="CE6" s="33">
        <f t="shared" si="9"/>
        <v>173.56</v>
      </c>
      <c r="CF6" s="33">
        <f t="shared" si="9"/>
        <v>172.26</v>
      </c>
      <c r="CG6" s="33">
        <f t="shared" si="9"/>
        <v>177.14</v>
      </c>
      <c r="CH6" s="33">
        <f t="shared" si="9"/>
        <v>169.82</v>
      </c>
      <c r="CI6" s="33">
        <f t="shared" si="9"/>
        <v>168.2</v>
      </c>
      <c r="CJ6" s="32" t="str">
        <f>IF(CJ7="","",IF(CJ7="-","【-】","【"&amp;SUBSTITUTE(TEXT(CJ7,"#,##0.00"),"-","△")&amp;"】"))</f>
        <v>【163.72】</v>
      </c>
      <c r="CK6" s="33">
        <f>IF(CK7="",NA(),CK7)</f>
        <v>62.21</v>
      </c>
      <c r="CL6" s="33">
        <f t="shared" ref="CL6:CT6" si="10">IF(CL7="",NA(),CL7)</f>
        <v>63.68</v>
      </c>
      <c r="CM6" s="33">
        <f t="shared" si="10"/>
        <v>64.430000000000007</v>
      </c>
      <c r="CN6" s="33">
        <f t="shared" si="10"/>
        <v>64.97</v>
      </c>
      <c r="CO6" s="33">
        <f t="shared" si="10"/>
        <v>67.28</v>
      </c>
      <c r="CP6" s="33">
        <f t="shared" si="10"/>
        <v>55.84</v>
      </c>
      <c r="CQ6" s="33">
        <f t="shared" si="10"/>
        <v>55.68</v>
      </c>
      <c r="CR6" s="33">
        <f t="shared" si="10"/>
        <v>55.64</v>
      </c>
      <c r="CS6" s="33">
        <f t="shared" si="10"/>
        <v>55.13</v>
      </c>
      <c r="CT6" s="33">
        <f t="shared" si="10"/>
        <v>54.77</v>
      </c>
      <c r="CU6" s="32" t="str">
        <f>IF(CU7="","",IF(CU7="-","【-】","【"&amp;SUBSTITUTE(TEXT(CU7,"#,##0.00"),"-","△")&amp;"】"))</f>
        <v>【59.76】</v>
      </c>
      <c r="CV6" s="33">
        <f>IF(CV7="",NA(),CV7)</f>
        <v>98.26</v>
      </c>
      <c r="CW6" s="33">
        <f t="shared" ref="CW6:DE6" si="11">IF(CW7="",NA(),CW7)</f>
        <v>98.29</v>
      </c>
      <c r="CX6" s="33">
        <f t="shared" si="11"/>
        <v>96.77</v>
      </c>
      <c r="CY6" s="33">
        <f t="shared" si="11"/>
        <v>96.46</v>
      </c>
      <c r="CZ6" s="33">
        <f t="shared" si="11"/>
        <v>95.62</v>
      </c>
      <c r="DA6" s="33">
        <f t="shared" si="11"/>
        <v>83.11</v>
      </c>
      <c r="DB6" s="33">
        <f t="shared" si="11"/>
        <v>83.18</v>
      </c>
      <c r="DC6" s="33">
        <f t="shared" si="11"/>
        <v>83.09</v>
      </c>
      <c r="DD6" s="33">
        <f t="shared" si="11"/>
        <v>83</v>
      </c>
      <c r="DE6" s="33">
        <f t="shared" si="11"/>
        <v>82.89</v>
      </c>
      <c r="DF6" s="32" t="str">
        <f>IF(DF7="","",IF(DF7="-","【-】","【"&amp;SUBSTITUTE(TEXT(DF7,"#,##0.00"),"-","△")&amp;"】"))</f>
        <v>【89.95】</v>
      </c>
      <c r="DG6" s="33">
        <f>IF(DG7="",NA(),DG7)</f>
        <v>43.79</v>
      </c>
      <c r="DH6" s="33">
        <f t="shared" ref="DH6:DP6" si="12">IF(DH7="",NA(),DH7)</f>
        <v>45.01</v>
      </c>
      <c r="DI6" s="33">
        <f t="shared" si="12"/>
        <v>46.82</v>
      </c>
      <c r="DJ6" s="33">
        <f t="shared" si="12"/>
        <v>48.51</v>
      </c>
      <c r="DK6" s="33">
        <f t="shared" si="12"/>
        <v>49.91</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2">
        <f t="shared" si="13"/>
        <v>0</v>
      </c>
      <c r="DV6" s="33">
        <f t="shared" si="13"/>
        <v>11.69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0.24</v>
      </c>
      <c r="ED6" s="33">
        <f t="shared" ref="ED6:EL6" si="14">IF(ED7="",NA(),ED7)</f>
        <v>0.22</v>
      </c>
      <c r="EE6" s="33">
        <f t="shared" si="14"/>
        <v>0.25</v>
      </c>
      <c r="EF6" s="33">
        <f t="shared" si="14"/>
        <v>0.12</v>
      </c>
      <c r="EG6" s="32">
        <f t="shared" si="14"/>
        <v>0</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93645</v>
      </c>
      <c r="D7" s="35">
        <v>46</v>
      </c>
      <c r="E7" s="35">
        <v>1</v>
      </c>
      <c r="F7" s="35">
        <v>0</v>
      </c>
      <c r="G7" s="35">
        <v>1</v>
      </c>
      <c r="H7" s="35" t="s">
        <v>93</v>
      </c>
      <c r="I7" s="35" t="s">
        <v>94</v>
      </c>
      <c r="J7" s="35" t="s">
        <v>95</v>
      </c>
      <c r="K7" s="35" t="s">
        <v>96</v>
      </c>
      <c r="L7" s="35" t="s">
        <v>97</v>
      </c>
      <c r="M7" s="36" t="s">
        <v>98</v>
      </c>
      <c r="N7" s="36">
        <v>76.86</v>
      </c>
      <c r="O7" s="36">
        <v>98.27</v>
      </c>
      <c r="P7" s="36">
        <v>2480</v>
      </c>
      <c r="Q7" s="36">
        <v>25846</v>
      </c>
      <c r="R7" s="36">
        <v>30.26</v>
      </c>
      <c r="S7" s="36">
        <v>854.13</v>
      </c>
      <c r="T7" s="36">
        <v>22655</v>
      </c>
      <c r="U7" s="36">
        <v>20.53</v>
      </c>
      <c r="V7" s="36">
        <v>1103.51</v>
      </c>
      <c r="W7" s="36">
        <v>100.78</v>
      </c>
      <c r="X7" s="36">
        <v>104.87</v>
      </c>
      <c r="Y7" s="36">
        <v>100.56</v>
      </c>
      <c r="Z7" s="36">
        <v>112.69</v>
      </c>
      <c r="AA7" s="36">
        <v>115.38</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1527.7</v>
      </c>
      <c r="AT7" s="36">
        <v>1180.99</v>
      </c>
      <c r="AU7" s="36">
        <v>1594.4</v>
      </c>
      <c r="AV7" s="36">
        <v>821.43</v>
      </c>
      <c r="AW7" s="36">
        <v>596.22</v>
      </c>
      <c r="AX7" s="36">
        <v>995.5</v>
      </c>
      <c r="AY7" s="36">
        <v>915.5</v>
      </c>
      <c r="AZ7" s="36">
        <v>963.24</v>
      </c>
      <c r="BA7" s="36">
        <v>381.53</v>
      </c>
      <c r="BB7" s="36">
        <v>391.54</v>
      </c>
      <c r="BC7" s="36">
        <v>262.74</v>
      </c>
      <c r="BD7" s="36">
        <v>367.3</v>
      </c>
      <c r="BE7" s="36">
        <v>348.02</v>
      </c>
      <c r="BF7" s="36">
        <v>337.7</v>
      </c>
      <c r="BG7" s="36">
        <v>316.39</v>
      </c>
      <c r="BH7" s="36">
        <v>293.14999999999998</v>
      </c>
      <c r="BI7" s="36">
        <v>414.59</v>
      </c>
      <c r="BJ7" s="36">
        <v>404.78</v>
      </c>
      <c r="BK7" s="36">
        <v>400.38</v>
      </c>
      <c r="BL7" s="36">
        <v>393.27</v>
      </c>
      <c r="BM7" s="36">
        <v>386.97</v>
      </c>
      <c r="BN7" s="36">
        <v>276.38</v>
      </c>
      <c r="BO7" s="36">
        <v>94.13</v>
      </c>
      <c r="BP7" s="36">
        <v>97.1</v>
      </c>
      <c r="BQ7" s="36">
        <v>93.49</v>
      </c>
      <c r="BR7" s="36">
        <v>108.6</v>
      </c>
      <c r="BS7" s="36">
        <v>110.92</v>
      </c>
      <c r="BT7" s="36">
        <v>97.71</v>
      </c>
      <c r="BU7" s="36">
        <v>98.07</v>
      </c>
      <c r="BV7" s="36">
        <v>96.56</v>
      </c>
      <c r="BW7" s="36">
        <v>100.47</v>
      </c>
      <c r="BX7" s="36">
        <v>101.72</v>
      </c>
      <c r="BY7" s="36">
        <v>104.99</v>
      </c>
      <c r="BZ7" s="36">
        <v>135</v>
      </c>
      <c r="CA7" s="36">
        <v>129.97</v>
      </c>
      <c r="CB7" s="36">
        <v>133.66999999999999</v>
      </c>
      <c r="CC7" s="36">
        <v>116.74</v>
      </c>
      <c r="CD7" s="36">
        <v>114.39</v>
      </c>
      <c r="CE7" s="36">
        <v>173.56</v>
      </c>
      <c r="CF7" s="36">
        <v>172.26</v>
      </c>
      <c r="CG7" s="36">
        <v>177.14</v>
      </c>
      <c r="CH7" s="36">
        <v>169.82</v>
      </c>
      <c r="CI7" s="36">
        <v>168.2</v>
      </c>
      <c r="CJ7" s="36">
        <v>163.72</v>
      </c>
      <c r="CK7" s="36">
        <v>62.21</v>
      </c>
      <c r="CL7" s="36">
        <v>63.68</v>
      </c>
      <c r="CM7" s="36">
        <v>64.430000000000007</v>
      </c>
      <c r="CN7" s="36">
        <v>64.97</v>
      </c>
      <c r="CO7" s="36">
        <v>67.28</v>
      </c>
      <c r="CP7" s="36">
        <v>55.84</v>
      </c>
      <c r="CQ7" s="36">
        <v>55.68</v>
      </c>
      <c r="CR7" s="36">
        <v>55.64</v>
      </c>
      <c r="CS7" s="36">
        <v>55.13</v>
      </c>
      <c r="CT7" s="36">
        <v>54.77</v>
      </c>
      <c r="CU7" s="36">
        <v>59.76</v>
      </c>
      <c r="CV7" s="36">
        <v>98.26</v>
      </c>
      <c r="CW7" s="36">
        <v>98.29</v>
      </c>
      <c r="CX7" s="36">
        <v>96.77</v>
      </c>
      <c r="CY7" s="36">
        <v>96.46</v>
      </c>
      <c r="CZ7" s="36">
        <v>95.62</v>
      </c>
      <c r="DA7" s="36">
        <v>83.11</v>
      </c>
      <c r="DB7" s="36">
        <v>83.18</v>
      </c>
      <c r="DC7" s="36">
        <v>83.09</v>
      </c>
      <c r="DD7" s="36">
        <v>83</v>
      </c>
      <c r="DE7" s="36">
        <v>82.89</v>
      </c>
      <c r="DF7" s="36">
        <v>89.95</v>
      </c>
      <c r="DG7" s="36">
        <v>43.79</v>
      </c>
      <c r="DH7" s="36">
        <v>45.01</v>
      </c>
      <c r="DI7" s="36">
        <v>46.82</v>
      </c>
      <c r="DJ7" s="36">
        <v>48.51</v>
      </c>
      <c r="DK7" s="36">
        <v>49.91</v>
      </c>
      <c r="DL7" s="36">
        <v>37.090000000000003</v>
      </c>
      <c r="DM7" s="36">
        <v>38.07</v>
      </c>
      <c r="DN7" s="36">
        <v>39.06</v>
      </c>
      <c r="DO7" s="36">
        <v>46.66</v>
      </c>
      <c r="DP7" s="36">
        <v>47.46</v>
      </c>
      <c r="DQ7" s="36">
        <v>47.18</v>
      </c>
      <c r="DR7" s="36">
        <v>0</v>
      </c>
      <c r="DS7" s="36">
        <v>0</v>
      </c>
      <c r="DT7" s="36">
        <v>0</v>
      </c>
      <c r="DU7" s="36">
        <v>0</v>
      </c>
      <c r="DV7" s="36">
        <v>11.69</v>
      </c>
      <c r="DW7" s="36">
        <v>6.63</v>
      </c>
      <c r="DX7" s="36">
        <v>7.73</v>
      </c>
      <c r="DY7" s="36">
        <v>8.8699999999999992</v>
      </c>
      <c r="DZ7" s="36">
        <v>9.85</v>
      </c>
      <c r="EA7" s="36">
        <v>9.7100000000000009</v>
      </c>
      <c r="EB7" s="36">
        <v>13.18</v>
      </c>
      <c r="EC7" s="36">
        <v>0.24</v>
      </c>
      <c r="ED7" s="36">
        <v>0.22</v>
      </c>
      <c r="EE7" s="36">
        <v>0.25</v>
      </c>
      <c r="EF7" s="36">
        <v>0.12</v>
      </c>
      <c r="EG7" s="36">
        <v>0</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2017-02-13T08:45:24Z</cp:lastPrinted>
  <dcterms:created xsi:type="dcterms:W3CDTF">2017-02-01T08:36:59Z</dcterms:created>
  <dcterms:modified xsi:type="dcterms:W3CDTF">2017-02-17T04:55:20Z</dcterms:modified>
  <cp:category/>
</cp:coreProperties>
</file>